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6" i="1" l="1"/>
  <c r="F16" i="1"/>
  <c r="I32" i="1" l="1"/>
  <c r="I4" i="1" s="1"/>
  <c r="J17" i="1"/>
  <c r="J16" i="1"/>
  <c r="J15" i="1"/>
  <c r="J14" i="1"/>
  <c r="J13" i="1"/>
  <c r="J12" i="1"/>
  <c r="J11" i="1"/>
  <c r="J10" i="1"/>
  <c r="J9" i="1"/>
  <c r="J8" i="1"/>
  <c r="J18" i="1" l="1"/>
  <c r="H4" i="1" s="1"/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7" i="1"/>
  <c r="F8" i="1"/>
  <c r="F9" i="1"/>
  <c r="F10" i="1"/>
  <c r="F11" i="1"/>
  <c r="F12" i="1"/>
  <c r="F17" i="1"/>
  <c r="F18" i="1"/>
  <c r="F35" i="1" l="1"/>
  <c r="G4" i="1" s="1"/>
  <c r="J4" i="1" s="1"/>
  <c r="H36" i="1" s="1"/>
  <c r="I36" i="1" s="1"/>
</calcChain>
</file>

<file path=xl/sharedStrings.xml><?xml version="1.0" encoding="utf-8"?>
<sst xmlns="http://schemas.openxmlformats.org/spreadsheetml/2006/main" count="89" uniqueCount="61">
  <si>
    <t>صفحه</t>
  </si>
  <si>
    <t>کنترل و تأیید نهایی</t>
  </si>
  <si>
    <t>اعمال اصلاحات (تدوین نهایی)</t>
  </si>
  <si>
    <t>حدیث</t>
  </si>
  <si>
    <t>مصدریابی</t>
  </si>
  <si>
    <t>نقد</t>
  </si>
  <si>
    <t>تنظیم ثانویه</t>
  </si>
  <si>
    <t>ارزیابی مدیر گروه</t>
  </si>
  <si>
    <t>تنظیم اولیه</t>
  </si>
  <si>
    <t>اخذ تکمیلی حدیث</t>
  </si>
  <si>
    <t>اخذ اولیه حدیث</t>
  </si>
  <si>
    <t>ساعت</t>
  </si>
  <si>
    <t>تعداد</t>
  </si>
  <si>
    <t>شرح فعالیت</t>
  </si>
  <si>
    <t>واحد</t>
  </si>
  <si>
    <t>نوع فعالیت</t>
  </si>
  <si>
    <t>کتابشناسی  و نسخه‌شناسی و تهیۀ فهارس و ضمائم تخصصی</t>
  </si>
  <si>
    <t>استنساخ و آماده سازی متن اوّلیه</t>
  </si>
  <si>
    <t>مقابله با نسخه‌های خطّی یا نسخه خوانی</t>
  </si>
  <si>
    <t>مشابه‌یابی در مصادر و تطبیق</t>
  </si>
  <si>
    <t>کنترل مشابه‌یابی و تطبیق</t>
  </si>
  <si>
    <t>اعراب گذاری و نشانه‌گذاری متن</t>
  </si>
  <si>
    <t>تعلیقه نویسی لغوی و توضیحی</t>
  </si>
  <si>
    <t>اصلاح و تکمیل تعلیقه‌ها</t>
  </si>
  <si>
    <t>تقویم نص</t>
  </si>
  <si>
    <t>جرح و تعدیل حاصل مقابله‌ها</t>
  </si>
  <si>
    <t>بررسی اسناد و اعلام رجالی متن</t>
  </si>
  <si>
    <t>کنترل، تکمیل، تنزیل و ویرایش هوامش</t>
  </si>
  <si>
    <t>دستیاری تصحیح و تحقیق</t>
  </si>
  <si>
    <t>بازخوانی و اصلاح همه جانبه و کلمه به کلمه</t>
  </si>
  <si>
    <t>نقد همه جانبه و کلمه به کلمه (نگارش تفصیلی)</t>
  </si>
  <si>
    <t>نقد متوسط (نگارش اجمالی و نمایش تفصیلی)</t>
  </si>
  <si>
    <t>جمع ساعات پژوهشی</t>
  </si>
  <si>
    <t>تدوین مقاله(بیان نویسی-تحلیل)</t>
  </si>
  <si>
    <t>نام و نام خانوادگی پژوهشگر</t>
  </si>
  <si>
    <t>نوع حضور</t>
  </si>
  <si>
    <t>وضعیت شغلی</t>
  </si>
  <si>
    <t>عنوان شغلی</t>
  </si>
  <si>
    <t>حضور خالص در سال</t>
  </si>
  <si>
    <t>جمع ساعات پژوهش</t>
  </si>
  <si>
    <t>جمع ساعات مدیریتی</t>
  </si>
  <si>
    <t>جمع ساعات علمی اجرایی</t>
  </si>
  <si>
    <t>تراز نهایی ۱۴۰۳</t>
  </si>
  <si>
    <t>وظایف ساعتی</t>
  </si>
  <si>
    <t xml:space="preserve">عنوان وظایف مدیریتی در سال </t>
  </si>
  <si>
    <t>درصد اختصاص یافته از کل زمان</t>
  </si>
  <si>
    <t>زمان بر اساس ساعت</t>
  </si>
  <si>
    <t>عنوان</t>
  </si>
  <si>
    <t xml:space="preserve">جمع ساعت </t>
  </si>
  <si>
    <t>توضیحات</t>
  </si>
  <si>
    <t>تراز نهایی ۱۴۰۲</t>
  </si>
  <si>
    <t>ترازنهایی پژوهشگر</t>
  </si>
  <si>
    <t>امضای پژوهشگر</t>
  </si>
  <si>
    <t>امضای رئیس پژوهشکده</t>
  </si>
  <si>
    <t>جمع ساعات  مدیریتی</t>
  </si>
  <si>
    <t>جمع ساعات</t>
  </si>
  <si>
    <t>وظایف مدیریتی</t>
  </si>
  <si>
    <t>کارسنجی پژوهشکده علوم و معارف حدیث</t>
  </si>
  <si>
    <t>تطبیق با منابع حدیث -تخریج</t>
  </si>
  <si>
    <t>بازبینی تخریج</t>
  </si>
  <si>
    <t>پاورقی- تخریج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</si>
</sst>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178"/>
      <scheme val="major"/>
    </font>
    <font>
      <b/>
      <sz val="11"/>
      <color rgb="FF3F3F3F"/>
      <name val="Calibri"/>
      <family val="2"/>
      <charset val="178"/>
      <scheme val="minor"/>
    </font>
    <font>
      <sz val="11"/>
      <color theme="1"/>
      <name val="B Titr"/>
      <charset val="178"/>
    </font>
    <font>
      <b/>
      <sz val="11"/>
      <color rgb="FF3F3F3F"/>
      <name val="B Titr"/>
      <charset val="178"/>
    </font>
    <font>
      <b/>
      <sz val="16"/>
      <color rgb="FF3F3F3F"/>
      <name val="B Titr"/>
      <charset val="178"/>
    </font>
    <font>
      <sz val="18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2" applyNumberFormat="0" applyAlignment="0" applyProtection="0"/>
  </cellStyleXfs>
  <cellXfs count="36">
    <xf numFmtId="0" fontId="0" fillId="0" borderId="0" xfId="0"/>
    <xf numFmtId="0" fontId="5" fillId="0" borderId="10" xfId="3" applyFont="1" applyFill="1" applyBorder="1" applyAlignment="1" applyProtection="1">
      <alignment horizontal="center" vertical="center"/>
    </xf>
    <xf numFmtId="0" fontId="5" fillId="0" borderId="11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0" fontId="5" fillId="0" borderId="2" xfId="3" applyFont="1" applyFill="1" applyAlignment="1" applyProtection="1">
      <alignment horizontal="center" vertical="center"/>
    </xf>
    <xf numFmtId="164" fontId="5" fillId="0" borderId="2" xfId="3" applyNumberFormat="1" applyFont="1" applyFill="1" applyAlignment="1" applyProtection="1">
      <alignment horizontal="center" vertical="center"/>
    </xf>
    <xf numFmtId="0" fontId="5" fillId="4" borderId="3" xfId="3" applyFont="1" applyFill="1" applyBorder="1" applyAlignment="1" applyProtection="1">
      <alignment horizontal="center" vertical="center"/>
      <protection locked="0"/>
    </xf>
    <xf numFmtId="0" fontId="5" fillId="4" borderId="2" xfId="3" applyFont="1" applyFill="1" applyAlignment="1" applyProtection="1">
      <alignment horizontal="center" vertical="center"/>
      <protection locked="0"/>
    </xf>
    <xf numFmtId="164" fontId="5" fillId="4" borderId="3" xfId="3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9" fontId="4" fillId="4" borderId="1" xfId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16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7" fillId="0" borderId="0" xfId="0" applyFont="1" applyFill="1" applyBorder="1" applyAlignment="1" applyProtection="1">
      <alignment vertical="center"/>
    </xf>
    <xf numFmtId="0" fontId="5" fillId="0" borderId="1" xfId="3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164" fontId="4" fillId="0" borderId="8" xfId="0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Output 2" xfId="3"/>
    <cellStyle name="Percent" xfId="1" builtinId="5"/>
    <cellStyle name="Title 2" xfId="2"/>
  </cellStyles>
  <dxfs count="7"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B Titr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6175258218" displayName="Table36175258218" ref="B5:F34" totalsRowShown="0" headerRowDxfId="6" dataDxfId="5">
  <autoFilter ref="B5:F34"/>
  <tableColumns count="5">
    <tableColumn id="1" name="نوع فعالیت" dataDxfId="4"/>
    <tableColumn id="2" name="واحد" dataDxfId="3"/>
    <tableColumn id="4" name="شرح فعالیت" dataDxfId="2"/>
    <tableColumn id="3" name="تعداد" dataDxfId="1"/>
    <tableColumn id="5" name="ساعت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rightToLeft="1" tabSelected="1" zoomScale="85" zoomScaleNormal="85" workbookViewId="0">
      <selection activeCell="E15" sqref="E15"/>
    </sheetView>
  </sheetViews>
  <sheetFormatPr defaultRowHeight="22.5"/>
  <cols>
    <col min="1" max="1" width="9.140625" style="15"/>
    <col min="2" max="2" width="44" style="22" bestFit="1" customWidth="1"/>
    <col min="3" max="3" width="9.85546875" style="15" bestFit="1" customWidth="1"/>
    <col min="4" max="4" width="15.28515625" style="15" bestFit="1" customWidth="1"/>
    <col min="5" max="5" width="16.42578125" style="15" bestFit="1" customWidth="1"/>
    <col min="6" max="6" width="16.5703125" style="15" bestFit="1" customWidth="1"/>
    <col min="7" max="7" width="16.140625" style="15" bestFit="1" customWidth="1"/>
    <col min="8" max="8" width="22.5703125" style="15" bestFit="1" customWidth="1"/>
    <col min="9" max="9" width="24" style="15" bestFit="1" customWidth="1"/>
    <col min="10" max="10" width="19.28515625" style="15" bestFit="1" customWidth="1"/>
    <col min="11" max="11" width="12.140625" style="15" bestFit="1" customWidth="1"/>
    <col min="12" max="16384" width="9.140625" style="15"/>
  </cols>
  <sheetData>
    <row r="1" spans="2:10">
      <c r="B1" s="30" t="s">
        <v>57</v>
      </c>
      <c r="C1" s="30"/>
      <c r="D1" s="30"/>
      <c r="E1" s="30"/>
      <c r="F1" s="30"/>
      <c r="G1" s="30"/>
      <c r="H1" s="30"/>
      <c r="I1" s="30"/>
      <c r="J1" s="30"/>
    </row>
    <row r="2" spans="2:10">
      <c r="B2" s="30"/>
      <c r="C2" s="30"/>
      <c r="D2" s="30"/>
      <c r="E2" s="30"/>
      <c r="F2" s="30"/>
      <c r="G2" s="30"/>
      <c r="H2" s="30"/>
      <c r="I2" s="30"/>
      <c r="J2" s="30"/>
    </row>
    <row r="3" spans="2:10">
      <c r="B3" s="1" t="s">
        <v>34</v>
      </c>
      <c r="C3" s="2" t="s">
        <v>35</v>
      </c>
      <c r="D3" s="2" t="s">
        <v>36</v>
      </c>
      <c r="E3" s="2" t="s">
        <v>37</v>
      </c>
      <c r="F3" s="1" t="s">
        <v>38</v>
      </c>
      <c r="G3" s="1" t="s">
        <v>39</v>
      </c>
      <c r="H3" s="2" t="s">
        <v>40</v>
      </c>
      <c r="I3" s="2" t="s">
        <v>41</v>
      </c>
      <c r="J3" s="2" t="s">
        <v>42</v>
      </c>
    </row>
    <row r="4" spans="2:10">
      <c r="B4" s="6"/>
      <c r="C4" s="7"/>
      <c r="D4" s="7"/>
      <c r="E4" s="7"/>
      <c r="F4" s="8"/>
      <c r="G4" s="3">
        <f>F35</f>
        <v>0</v>
      </c>
      <c r="H4" s="4">
        <f>J18</f>
        <v>0</v>
      </c>
      <c r="I4" s="4">
        <f>I32</f>
        <v>0</v>
      </c>
      <c r="J4" s="5">
        <f>SUM(G4:I4)-F4</f>
        <v>0</v>
      </c>
    </row>
    <row r="5" spans="2:10">
      <c r="B5" s="16" t="s">
        <v>15</v>
      </c>
      <c r="C5" s="17" t="s">
        <v>14</v>
      </c>
      <c r="D5" s="17" t="s">
        <v>13</v>
      </c>
      <c r="E5" s="17" t="s">
        <v>12</v>
      </c>
      <c r="F5" s="16" t="s">
        <v>11</v>
      </c>
    </row>
    <row r="6" spans="2:10">
      <c r="B6" s="18" t="s">
        <v>10</v>
      </c>
      <c r="C6" s="19" t="s">
        <v>3</v>
      </c>
      <c r="D6" s="9"/>
      <c r="E6" s="14">
        <v>0</v>
      </c>
      <c r="F6" s="18">
        <f>(E6*15)/60</f>
        <v>0</v>
      </c>
      <c r="H6" s="25" t="s">
        <v>56</v>
      </c>
      <c r="I6" s="25"/>
      <c r="J6" s="25"/>
    </row>
    <row r="7" spans="2:10">
      <c r="B7" s="18" t="s">
        <v>9</v>
      </c>
      <c r="C7" s="19" t="s">
        <v>3</v>
      </c>
      <c r="D7" s="9"/>
      <c r="E7" s="14">
        <v>0</v>
      </c>
      <c r="F7" s="18">
        <f>(E7*15)/60</f>
        <v>0</v>
      </c>
      <c r="H7" s="17" t="s">
        <v>44</v>
      </c>
      <c r="I7" s="17" t="s">
        <v>45</v>
      </c>
      <c r="J7" s="20" t="s">
        <v>46</v>
      </c>
    </row>
    <row r="8" spans="2:10">
      <c r="B8" s="18" t="s">
        <v>8</v>
      </c>
      <c r="C8" s="19" t="s">
        <v>3</v>
      </c>
      <c r="D8" s="9"/>
      <c r="E8" s="14">
        <v>0</v>
      </c>
      <c r="F8" s="18">
        <f>(E8*16)/60</f>
        <v>0</v>
      </c>
      <c r="H8" s="9"/>
      <c r="I8" s="10"/>
      <c r="J8" s="20">
        <f>F4*I8</f>
        <v>0</v>
      </c>
    </row>
    <row r="9" spans="2:10">
      <c r="B9" s="18" t="s">
        <v>7</v>
      </c>
      <c r="C9" s="19" t="s">
        <v>3</v>
      </c>
      <c r="D9" s="9"/>
      <c r="E9" s="14">
        <v>0</v>
      </c>
      <c r="F9" s="18">
        <f>(E9*5)/60</f>
        <v>0</v>
      </c>
      <c r="H9" s="9"/>
      <c r="I9" s="10"/>
      <c r="J9" s="20">
        <f>F4*I9</f>
        <v>0</v>
      </c>
    </row>
    <row r="10" spans="2:10">
      <c r="B10" s="18" t="s">
        <v>6</v>
      </c>
      <c r="C10" s="19" t="s">
        <v>3</v>
      </c>
      <c r="D10" s="9"/>
      <c r="E10" s="14">
        <v>0</v>
      </c>
      <c r="F10" s="18">
        <f>(E10*25)/60</f>
        <v>0</v>
      </c>
      <c r="H10" s="9"/>
      <c r="I10" s="10"/>
      <c r="J10" s="20">
        <f>F4*I10</f>
        <v>0</v>
      </c>
    </row>
    <row r="11" spans="2:10">
      <c r="B11" s="18" t="s">
        <v>5</v>
      </c>
      <c r="C11" s="19" t="s">
        <v>3</v>
      </c>
      <c r="D11" s="9"/>
      <c r="E11" s="14">
        <v>0</v>
      </c>
      <c r="F11" s="18">
        <f>(E11*4)/60</f>
        <v>0</v>
      </c>
      <c r="H11" s="9"/>
      <c r="I11" s="10"/>
      <c r="J11" s="20">
        <f>F4*I11</f>
        <v>0</v>
      </c>
    </row>
    <row r="12" spans="2:10">
      <c r="B12" s="18" t="s">
        <v>4</v>
      </c>
      <c r="C12" s="19" t="s">
        <v>3</v>
      </c>
      <c r="D12" s="9"/>
      <c r="E12" s="14">
        <v>0</v>
      </c>
      <c r="F12" s="18">
        <f>(E12*20)/60</f>
        <v>0</v>
      </c>
      <c r="H12" s="9"/>
      <c r="I12" s="10"/>
      <c r="J12" s="20">
        <f>F4*I12</f>
        <v>0</v>
      </c>
    </row>
    <row r="13" spans="2:10">
      <c r="B13" s="18" t="s">
        <v>58</v>
      </c>
      <c r="C13" s="19" t="s">
        <v>3</v>
      </c>
      <c r="D13" s="9"/>
      <c r="E13" s="14">
        <v>0</v>
      </c>
      <c r="F13" s="18">
        <f>(E13*15)/60</f>
        <v>0</v>
      </c>
      <c r="H13" s="9"/>
      <c r="I13" s="10"/>
      <c r="J13" s="20">
        <f>F4*I13</f>
        <v>0</v>
      </c>
    </row>
    <row r="14" spans="2:10">
      <c r="B14" s="18" t="s">
        <v>59</v>
      </c>
      <c r="C14" s="19" t="s">
        <v>3</v>
      </c>
      <c r="D14" s="9"/>
      <c r="E14" s="14">
        <v>0</v>
      </c>
      <c r="F14" s="18">
        <f>(E14*5)/60</f>
        <v>0</v>
      </c>
      <c r="H14" s="9"/>
      <c r="I14" s="10"/>
      <c r="J14" s="20">
        <f>F4*I14</f>
        <v>0</v>
      </c>
    </row>
    <row r="15" spans="2:10">
      <c r="B15" s="18" t="s">
        <v>60</v>
      </c>
      <c r="C15" s="19" t="s">
        <v>3</v>
      </c>
      <c r="D15" s="9"/>
      <c r="E15" s="14">
        <v>0</v>
      </c>
      <c r="F15" s="18">
        <f>(E15*10)/60</f>
        <v>0</v>
      </c>
      <c r="H15" s="9"/>
      <c r="I15" s="10"/>
      <c r="J15" s="20">
        <f>F4*I15</f>
        <v>0</v>
      </c>
    </row>
    <row r="16" spans="2:10">
      <c r="B16" s="18" t="s">
        <v>33</v>
      </c>
      <c r="C16" s="19" t="s">
        <v>0</v>
      </c>
      <c r="D16" s="9"/>
      <c r="E16" s="14">
        <v>0</v>
      </c>
      <c r="F16" s="18">
        <f>E16*10</f>
        <v>0</v>
      </c>
      <c r="H16" s="9"/>
      <c r="I16" s="10"/>
      <c r="J16" s="20">
        <f>F4*I16</f>
        <v>0</v>
      </c>
    </row>
    <row r="17" spans="2:10">
      <c r="B17" s="18" t="s">
        <v>2</v>
      </c>
      <c r="C17" s="19" t="s">
        <v>0</v>
      </c>
      <c r="D17" s="9"/>
      <c r="E17" s="14">
        <v>0</v>
      </c>
      <c r="F17" s="18">
        <f>E17*2</f>
        <v>0</v>
      </c>
      <c r="H17" s="9"/>
      <c r="I17" s="10"/>
      <c r="J17" s="20">
        <f>F4*I17</f>
        <v>0</v>
      </c>
    </row>
    <row r="18" spans="2:10">
      <c r="B18" s="18" t="s">
        <v>1</v>
      </c>
      <c r="C18" s="19" t="s">
        <v>0</v>
      </c>
      <c r="D18" s="9"/>
      <c r="E18" s="14">
        <v>0</v>
      </c>
      <c r="F18" s="18">
        <f>E18*2</f>
        <v>0</v>
      </c>
      <c r="H18" s="17" t="s">
        <v>54</v>
      </c>
      <c r="I18" s="17"/>
      <c r="J18" s="20">
        <f>SUM(J8:J17)</f>
        <v>0</v>
      </c>
    </row>
    <row r="19" spans="2:10">
      <c r="B19" s="18" t="s">
        <v>16</v>
      </c>
      <c r="C19" s="18" t="s">
        <v>0</v>
      </c>
      <c r="D19" s="13"/>
      <c r="E19" s="14">
        <v>0</v>
      </c>
      <c r="F19" s="18">
        <f>E19*8</f>
        <v>0</v>
      </c>
    </row>
    <row r="20" spans="2:10">
      <c r="B20" s="18" t="s">
        <v>17</v>
      </c>
      <c r="C20" s="18" t="s">
        <v>0</v>
      </c>
      <c r="D20" s="13"/>
      <c r="E20" s="14">
        <v>0</v>
      </c>
      <c r="F20" s="18">
        <f>(E20*16)/60</f>
        <v>0</v>
      </c>
      <c r="H20" s="25" t="s">
        <v>43</v>
      </c>
      <c r="I20" s="25"/>
      <c r="J20" s="25"/>
    </row>
    <row r="21" spans="2:10">
      <c r="B21" s="18" t="s">
        <v>18</v>
      </c>
      <c r="C21" s="18" t="s">
        <v>0</v>
      </c>
      <c r="D21" s="13"/>
      <c r="E21" s="14">
        <v>0</v>
      </c>
      <c r="F21" s="18">
        <f>(E21*16)/60</f>
        <v>0</v>
      </c>
      <c r="H21" s="20" t="s">
        <v>47</v>
      </c>
      <c r="I21" s="20" t="s">
        <v>48</v>
      </c>
      <c r="J21" s="20" t="s">
        <v>49</v>
      </c>
    </row>
    <row r="22" spans="2:10">
      <c r="B22" s="18" t="s">
        <v>19</v>
      </c>
      <c r="C22" s="18" t="s">
        <v>0</v>
      </c>
      <c r="D22" s="13"/>
      <c r="E22" s="14">
        <v>0</v>
      </c>
      <c r="F22" s="18">
        <f>(E22*43)/60</f>
        <v>0</v>
      </c>
      <c r="H22" s="11"/>
      <c r="I22" s="12"/>
      <c r="J22" s="11"/>
    </row>
    <row r="23" spans="2:10">
      <c r="B23" s="18" t="s">
        <v>20</v>
      </c>
      <c r="C23" s="18" t="s">
        <v>0</v>
      </c>
      <c r="D23" s="13"/>
      <c r="E23" s="14">
        <v>0</v>
      </c>
      <c r="F23" s="18">
        <f>(E23*13)/60</f>
        <v>0</v>
      </c>
      <c r="H23" s="11"/>
      <c r="I23" s="12"/>
      <c r="J23" s="11"/>
    </row>
    <row r="24" spans="2:10">
      <c r="B24" s="18" t="s">
        <v>21</v>
      </c>
      <c r="C24" s="18" t="s">
        <v>0</v>
      </c>
      <c r="D24" s="13"/>
      <c r="E24" s="14">
        <v>0</v>
      </c>
      <c r="F24" s="18">
        <f>(E24*53)/60</f>
        <v>0</v>
      </c>
      <c r="H24" s="13"/>
      <c r="I24" s="12"/>
      <c r="J24" s="13"/>
    </row>
    <row r="25" spans="2:10">
      <c r="B25" s="18" t="s">
        <v>22</v>
      </c>
      <c r="C25" s="18" t="s">
        <v>0</v>
      </c>
      <c r="D25" s="13"/>
      <c r="E25" s="14">
        <v>0</v>
      </c>
      <c r="F25" s="18">
        <f>(E25*66)/60</f>
        <v>0</v>
      </c>
      <c r="H25" s="13"/>
      <c r="I25" s="12"/>
      <c r="J25" s="13"/>
    </row>
    <row r="26" spans="2:10">
      <c r="B26" s="18" t="s">
        <v>23</v>
      </c>
      <c r="C26" s="18" t="s">
        <v>0</v>
      </c>
      <c r="D26" s="13"/>
      <c r="E26" s="14">
        <v>0</v>
      </c>
      <c r="F26" s="18">
        <f>(E26*23)/60</f>
        <v>0</v>
      </c>
      <c r="H26" s="13"/>
      <c r="I26" s="13"/>
      <c r="J26" s="13"/>
    </row>
    <row r="27" spans="2:10">
      <c r="B27" s="18" t="s">
        <v>24</v>
      </c>
      <c r="C27" s="18" t="s">
        <v>0</v>
      </c>
      <c r="D27" s="13"/>
      <c r="E27" s="14">
        <v>0</v>
      </c>
      <c r="F27" s="18">
        <f>(E27*86)/60</f>
        <v>0</v>
      </c>
      <c r="H27" s="13"/>
      <c r="I27" s="13"/>
      <c r="J27" s="13"/>
    </row>
    <row r="28" spans="2:10">
      <c r="B28" s="18" t="s">
        <v>25</v>
      </c>
      <c r="C28" s="18" t="s">
        <v>0</v>
      </c>
      <c r="D28" s="13"/>
      <c r="E28" s="14">
        <v>0</v>
      </c>
      <c r="F28" s="18">
        <f>(E28*23)/60</f>
        <v>0</v>
      </c>
      <c r="H28" s="13"/>
      <c r="I28" s="13"/>
      <c r="J28" s="13"/>
    </row>
    <row r="29" spans="2:10">
      <c r="B29" s="18" t="s">
        <v>26</v>
      </c>
      <c r="C29" s="18" t="s">
        <v>0</v>
      </c>
      <c r="D29" s="13"/>
      <c r="E29" s="14">
        <v>0</v>
      </c>
      <c r="F29" s="18">
        <f>(E29*59)/60</f>
        <v>0</v>
      </c>
      <c r="H29" s="13"/>
      <c r="I29" s="13"/>
      <c r="J29" s="13"/>
    </row>
    <row r="30" spans="2:10">
      <c r="B30" s="18" t="s">
        <v>27</v>
      </c>
      <c r="C30" s="18" t="s">
        <v>0</v>
      </c>
      <c r="D30" s="13"/>
      <c r="E30" s="14">
        <v>0</v>
      </c>
      <c r="F30" s="18">
        <f t="shared" ref="F30" si="0">(E30*86)/60</f>
        <v>0</v>
      </c>
      <c r="H30" s="13"/>
      <c r="I30" s="13"/>
      <c r="J30" s="13"/>
    </row>
    <row r="31" spans="2:10">
      <c r="B31" s="18" t="s">
        <v>28</v>
      </c>
      <c r="C31" s="18" t="s">
        <v>0</v>
      </c>
      <c r="D31" s="13"/>
      <c r="E31" s="14">
        <v>0</v>
      </c>
      <c r="F31" s="18">
        <f>(E31*23)/60</f>
        <v>0</v>
      </c>
      <c r="H31" s="13"/>
      <c r="I31" s="13"/>
      <c r="J31" s="13"/>
    </row>
    <row r="32" spans="2:10">
      <c r="B32" s="18" t="s">
        <v>29</v>
      </c>
      <c r="C32" s="18" t="s">
        <v>0</v>
      </c>
      <c r="D32" s="13"/>
      <c r="E32" s="14">
        <v>0</v>
      </c>
      <c r="F32" s="18">
        <f>(E32*66)/60</f>
        <v>0</v>
      </c>
      <c r="H32" s="16" t="s">
        <v>55</v>
      </c>
      <c r="I32" s="21">
        <f>MIN(SUM(I22:I31),F4/10)</f>
        <v>0</v>
      </c>
      <c r="J32" s="16"/>
    </row>
    <row r="33" spans="1:15" ht="23.25" thickBot="1">
      <c r="B33" s="18" t="s">
        <v>30</v>
      </c>
      <c r="C33" s="18" t="s">
        <v>0</v>
      </c>
      <c r="D33" s="13"/>
      <c r="E33" s="14">
        <v>0</v>
      </c>
      <c r="F33" s="18">
        <f>(E33*66)/60</f>
        <v>0</v>
      </c>
    </row>
    <row r="34" spans="1:15">
      <c r="B34" s="18" t="s">
        <v>31</v>
      </c>
      <c r="C34" s="18" t="s">
        <v>0</v>
      </c>
      <c r="D34" s="13"/>
      <c r="E34" s="14">
        <v>0</v>
      </c>
      <c r="F34" s="18">
        <f>(E34*23)/60</f>
        <v>0</v>
      </c>
      <c r="G34" s="31" t="s">
        <v>50</v>
      </c>
      <c r="H34" s="31" t="s">
        <v>42</v>
      </c>
      <c r="I34" s="26" t="s">
        <v>51</v>
      </c>
      <c r="J34" s="27"/>
    </row>
    <row r="35" spans="1:15" ht="23.25" thickBot="1">
      <c r="B35" s="16"/>
      <c r="C35" s="17"/>
      <c r="D35" s="17"/>
      <c r="E35" s="17" t="s">
        <v>32</v>
      </c>
      <c r="F35" s="16">
        <f>ROUND(SUM(F6:F34),0)</f>
        <v>0</v>
      </c>
      <c r="G35" s="32"/>
      <c r="H35" s="32"/>
      <c r="I35" s="28"/>
      <c r="J35" s="29"/>
      <c r="K35" s="23"/>
      <c r="L35" s="23"/>
      <c r="M35" s="23"/>
      <c r="N35" s="23"/>
      <c r="O35" s="23"/>
    </row>
    <row r="36" spans="1:15">
      <c r="G36" s="33"/>
      <c r="H36" s="35">
        <f>J4</f>
        <v>0</v>
      </c>
      <c r="I36" s="26">
        <f>SUM(G36:H37)</f>
        <v>0</v>
      </c>
      <c r="J36" s="27"/>
      <c r="K36" s="23"/>
    </row>
    <row r="37" spans="1:15" ht="23.25" thickBot="1">
      <c r="F37" s="23"/>
      <c r="G37" s="34"/>
      <c r="H37" s="32"/>
      <c r="I37" s="28"/>
      <c r="J37" s="29"/>
      <c r="K37" s="23"/>
    </row>
    <row r="38" spans="1:15" ht="36">
      <c r="B38" s="24" t="s">
        <v>52</v>
      </c>
      <c r="D38" s="24" t="s">
        <v>53</v>
      </c>
      <c r="F38" s="23"/>
      <c r="J38" s="23"/>
      <c r="K38" s="24"/>
    </row>
    <row r="39" spans="1:15">
      <c r="F39" s="23"/>
    </row>
    <row r="40" spans="1:15">
      <c r="F40" s="23"/>
    </row>
    <row r="41" spans="1:15" ht="36">
      <c r="A41" s="24"/>
      <c r="B41" s="23"/>
      <c r="C41" s="23"/>
      <c r="D41" s="23"/>
      <c r="E41" s="23"/>
      <c r="F41" s="23"/>
    </row>
    <row r="42" spans="1:15" ht="36">
      <c r="B42" s="15"/>
      <c r="D42" s="23"/>
      <c r="E42" s="24"/>
      <c r="G42" s="24"/>
    </row>
    <row r="43" spans="1:15" ht="36">
      <c r="B43" s="15"/>
      <c r="D43" s="23"/>
      <c r="E43" s="24"/>
      <c r="G43" s="24"/>
    </row>
    <row r="44" spans="1:15" ht="36">
      <c r="B44" s="15"/>
      <c r="G44" s="24"/>
    </row>
    <row r="45" spans="1:15" ht="36">
      <c r="B45" s="23"/>
      <c r="F45" s="23"/>
      <c r="G45" s="24"/>
    </row>
    <row r="46" spans="1:15" ht="36">
      <c r="B46" s="23"/>
      <c r="F46" s="23"/>
      <c r="J46" s="23"/>
      <c r="K46" s="24"/>
    </row>
    <row r="47" spans="1:15" ht="36">
      <c r="B47" s="23"/>
      <c r="F47" s="23"/>
      <c r="K47" s="24"/>
    </row>
    <row r="48" spans="1:15">
      <c r="B48" s="23"/>
      <c r="F48" s="23"/>
    </row>
    <row r="49" spans="6:6">
      <c r="F49" s="23"/>
    </row>
  </sheetData>
  <sheetProtection algorithmName="SHA-512" hashValue="QqIbpJArC5PJspQdlDRxBhAJzCGW15K+d63E70PiiTdWgY9aog3fGEgIepydElLPa3KD60Q6UwN5swXxNn/94g==" saltValue="D2qmJK1f4pum74tT2qP3Ag==" spinCount="100000" sheet="1" objects="1" scenarios="1"/>
  <mergeCells count="9">
    <mergeCell ref="H6:J6"/>
    <mergeCell ref="I36:J37"/>
    <mergeCell ref="B1:J2"/>
    <mergeCell ref="H20:J20"/>
    <mergeCell ref="G34:G35"/>
    <mergeCell ref="H34:H35"/>
    <mergeCell ref="I34:J35"/>
    <mergeCell ref="G36:G37"/>
    <mergeCell ref="H36:H37"/>
  </mergeCells>
  <pageMargins left="0.7" right="0.7" top="0.75" bottom="0.75" header="0.3" footer="0.3"/>
  <pageSetup paperSize="9" scale="57" orientation="landscape" r:id="rId1"/>
  <ignoredErrors>
    <ignoredError sqref="F27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2025-05-05T07:39:44Z</dcterms:modified>
</cp:coreProperties>
</file>